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5174772\Desktop\E1Lg\"/>
    </mc:Choice>
  </mc:AlternateContent>
  <bookViews>
    <workbookView xWindow="0" yWindow="0" windowWidth="24000" windowHeight="9330"/>
  </bookViews>
  <sheets>
    <sheet name="DE-F-20" sheetId="1" r:id="rId1"/>
    <sheet name="Instruc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58" i="1"/>
  <c r="G61" i="1"/>
  <c r="G60" i="1"/>
  <c r="H60" i="1"/>
  <c r="G63" i="1" l="1"/>
  <c r="G38" i="1"/>
  <c r="G34" i="1"/>
  <c r="D31" i="1"/>
  <c r="H56" i="1" l="1"/>
  <c r="G39" i="1" l="1"/>
  <c r="H17" i="1" l="1"/>
  <c r="G55" i="1"/>
  <c r="G54" i="1"/>
  <c r="G53" i="1"/>
  <c r="G52" i="1"/>
  <c r="G51" i="1"/>
  <c r="G50" i="1"/>
  <c r="G49" i="1"/>
  <c r="G48" i="1"/>
  <c r="G47" i="1"/>
  <c r="G42" i="1"/>
  <c r="G41" i="1"/>
  <c r="G40" i="1"/>
  <c r="G37" i="1"/>
  <c r="G36" i="1"/>
  <c r="G35" i="1"/>
  <c r="G29" i="1"/>
  <c r="G28" i="1"/>
  <c r="G27" i="1"/>
  <c r="G26" i="1"/>
  <c r="G25" i="1"/>
  <c r="G24" i="1"/>
  <c r="G23" i="1"/>
  <c r="G22" i="1"/>
  <c r="G16" i="1"/>
  <c r="G15" i="1"/>
  <c r="G14" i="1"/>
  <c r="G13" i="1"/>
  <c r="G12" i="1"/>
  <c r="G11" i="1"/>
  <c r="F58" i="1" l="1"/>
  <c r="E58" i="1"/>
  <c r="D58" i="1"/>
  <c r="G57" i="1"/>
  <c r="F57" i="1"/>
  <c r="E57" i="1"/>
  <c r="D57" i="1"/>
  <c r="G56" i="1"/>
  <c r="F56" i="1"/>
  <c r="E56" i="1"/>
  <c r="D56" i="1"/>
  <c r="G45" i="1"/>
  <c r="F45" i="1"/>
  <c r="E45" i="1"/>
  <c r="D45" i="1"/>
  <c r="G44" i="1"/>
  <c r="F44" i="1"/>
  <c r="E44" i="1"/>
  <c r="D44" i="1"/>
  <c r="H43" i="1"/>
  <c r="G43" i="1"/>
  <c r="F43" i="1"/>
  <c r="E43" i="1"/>
  <c r="D43" i="1"/>
  <c r="G32" i="1"/>
  <c r="F32" i="1"/>
  <c r="E32" i="1"/>
  <c r="D32" i="1"/>
  <c r="G31" i="1"/>
  <c r="F31" i="1"/>
  <c r="E31" i="1"/>
  <c r="H30" i="1"/>
  <c r="G30" i="1"/>
  <c r="F30" i="1"/>
  <c r="E30" i="1"/>
  <c r="D30" i="1"/>
  <c r="G19" i="1"/>
  <c r="F19" i="1"/>
  <c r="E19" i="1"/>
  <c r="D19" i="1"/>
  <c r="G18" i="1"/>
  <c r="F18" i="1"/>
  <c r="E18" i="1"/>
  <c r="D18" i="1"/>
  <c r="F17" i="1"/>
  <c r="E17" i="1"/>
  <c r="D17" i="1"/>
  <c r="F46" i="1" l="1"/>
  <c r="E46" i="1"/>
  <c r="D46" i="1"/>
  <c r="D61" i="1"/>
  <c r="E61" i="1"/>
  <c r="G46" i="1"/>
  <c r="D20" i="1"/>
  <c r="G17" i="1"/>
  <c r="E20" i="1"/>
  <c r="F59" i="1"/>
  <c r="D59" i="1"/>
  <c r="E59" i="1"/>
  <c r="G59" i="1"/>
  <c r="G65" i="1" s="1"/>
  <c r="E33" i="1"/>
  <c r="G33" i="1"/>
  <c r="D62" i="1"/>
  <c r="F33" i="1"/>
  <c r="F60" i="1"/>
  <c r="E62" i="1"/>
  <c r="D33" i="1"/>
  <c r="F62" i="1"/>
  <c r="F61" i="1"/>
  <c r="F20" i="1"/>
  <c r="D60" i="1"/>
  <c r="E60" i="1"/>
  <c r="G20" i="1" l="1"/>
  <c r="H64" i="1"/>
  <c r="E63" i="1"/>
  <c r="D63" i="1"/>
  <c r="F63" i="1"/>
</calcChain>
</file>

<file path=xl/sharedStrings.xml><?xml version="1.0" encoding="utf-8"?>
<sst xmlns="http://schemas.openxmlformats.org/spreadsheetml/2006/main" count="128" uniqueCount="63">
  <si>
    <t>DIRECCIONAMIENTO ESTRATÉGICO</t>
  </si>
  <si>
    <t>CÓDIGO</t>
  </si>
  <si>
    <t xml:space="preserve">DE-F-20 </t>
  </si>
  <si>
    <t>FORMATO  BALANCE EFECTIVIDAD CANALES DE DIFUSIÓN</t>
  </si>
  <si>
    <t>VERSIÓN</t>
  </si>
  <si>
    <t>001</t>
  </si>
  <si>
    <t>VIGENCIA</t>
  </si>
  <si>
    <t>2023-07-11</t>
  </si>
  <si>
    <t>Canal</t>
  </si>
  <si>
    <t>Periodo</t>
  </si>
  <si>
    <t>Publicaciones</t>
  </si>
  <si>
    <t>Alcance</t>
  </si>
  <si>
    <t>Interacciones</t>
  </si>
  <si>
    <t>Nuevos seguidores o Me gusta</t>
  </si>
  <si>
    <t>Total de seguidores</t>
  </si>
  <si>
    <t>FACEBOOK</t>
  </si>
  <si>
    <t>ENERO</t>
  </si>
  <si>
    <t>INSTAGRAM</t>
  </si>
  <si>
    <t>YOUTUBE</t>
  </si>
  <si>
    <t>FEBRERO</t>
  </si>
  <si>
    <t>MARZO</t>
  </si>
  <si>
    <t>TOTAL TRIMESTRE 1</t>
  </si>
  <si>
    <t>CANALES DE DIFUSIÓN</t>
  </si>
  <si>
    <t>ABRIL</t>
  </si>
  <si>
    <t>MAYO</t>
  </si>
  <si>
    <t>JUNIO</t>
  </si>
  <si>
    <t>TOTAL TRIMESTRE 2</t>
  </si>
  <si>
    <t>JULIO</t>
  </si>
  <si>
    <t>AGOSTO</t>
  </si>
  <si>
    <t>SEPTIEMBRE</t>
  </si>
  <si>
    <t>TOTAL TRIMESTRE 3</t>
  </si>
  <si>
    <t>OCTUBRE</t>
  </si>
  <si>
    <t>NOVIEMBRE</t>
  </si>
  <si>
    <t>DICIEMBRE</t>
  </si>
  <si>
    <t>TOTAL TRIMESTRE 4</t>
  </si>
  <si>
    <t>TOTAL AÑO</t>
  </si>
  <si>
    <t>INIDICADOR DE CUMPLIMIENTO</t>
  </si>
  <si>
    <t>meta anual</t>
  </si>
  <si>
    <t xml:space="preserve">nuevos seguidores </t>
  </si>
  <si>
    <t>Asesor Planeación</t>
  </si>
  <si>
    <t>Profesional de Calidad</t>
  </si>
  <si>
    <t>Profesional Especializado (Gestión de Calidad)</t>
  </si>
  <si>
    <t>Elaboró</t>
  </si>
  <si>
    <t>Revisó</t>
  </si>
  <si>
    <t>Aprobó</t>
  </si>
  <si>
    <t>Documento de: Sistema Integrado de Gestión (SIG)</t>
  </si>
  <si>
    <t>DE-F-20</t>
  </si>
  <si>
    <t>FORMATO BALANCE CANALES DE DIFUSIÓN</t>
  </si>
  <si>
    <t>Instructivo para diligenciar el formato balance canales de difusión</t>
  </si>
  <si>
    <r>
      <rPr>
        <b/>
        <sz val="10"/>
        <color indexed="8"/>
        <rFont val="Arial"/>
        <family val="2"/>
      </rPr>
      <t xml:space="preserve">Objetivo: </t>
    </r>
    <r>
      <rPr>
        <sz val="10"/>
        <color indexed="8"/>
        <rFont val="Arial"/>
        <family val="2"/>
      </rPr>
      <t xml:space="preserve">Conocer el comportamiento de los seguidores frente a las publicaciones que se realizan en los diferentes canales de difusión y redes sociales institucionales </t>
    </r>
  </si>
  <si>
    <t>Para el diligenciamiento correcto del formato tenga en cuenta lo siguiente:</t>
  </si>
  <si>
    <r>
      <rPr>
        <b/>
        <sz val="10"/>
        <color indexed="8"/>
        <rFont val="Arial"/>
        <family val="2"/>
      </rPr>
      <t xml:space="preserve">Balance de canales de difusión año: </t>
    </r>
    <r>
      <rPr>
        <sz val="10"/>
        <color indexed="8"/>
        <rFont val="Arial"/>
        <family val="2"/>
      </rPr>
      <t xml:space="preserve">Registre el año de la vigencia actual. </t>
    </r>
  </si>
  <si>
    <r>
      <rPr>
        <b/>
        <sz val="10"/>
        <color indexed="8"/>
        <rFont val="Arial"/>
        <family val="2"/>
      </rPr>
      <t xml:space="preserve">Publicaciones: </t>
    </r>
    <r>
      <rPr>
        <sz val="10"/>
        <color indexed="8"/>
        <rFont val="Arial"/>
        <family val="2"/>
      </rPr>
      <t>Registre el número de publicaciones que se realizaron durante el periodo y canal de difusión correspondiente.</t>
    </r>
  </si>
  <si>
    <r>
      <rPr>
        <b/>
        <sz val="10"/>
        <color indexed="8"/>
        <rFont val="Arial"/>
        <family val="2"/>
      </rPr>
      <t xml:space="preserve">Alcance: </t>
    </r>
    <r>
      <rPr>
        <sz val="10"/>
        <color indexed="8"/>
        <rFont val="Arial"/>
        <family val="2"/>
      </rPr>
      <t xml:space="preserve">Registre el número de seguidores que fueron alcanzados con las publicaciones realizadas durante el periodo y canal de difusión correspondiente.  </t>
    </r>
  </si>
  <si>
    <r>
      <rPr>
        <b/>
        <sz val="10"/>
        <color indexed="8"/>
        <rFont val="Arial"/>
        <family val="2"/>
      </rPr>
      <t xml:space="preserve">Interacciones: </t>
    </r>
    <r>
      <rPr>
        <sz val="10"/>
        <color indexed="8"/>
        <rFont val="Arial"/>
        <family val="2"/>
      </rPr>
      <t>Registre el número de intreracciones que se tuvo en las publcaciones que se realizaron durante el periodo y canal de difusión correspondiente.</t>
    </r>
  </si>
  <si>
    <r>
      <rPr>
        <b/>
        <sz val="10"/>
        <color indexed="8"/>
        <rFont val="Arial"/>
        <family val="2"/>
      </rPr>
      <t xml:space="preserve">Nuevos seduidores o me gusta: </t>
    </r>
    <r>
      <rPr>
        <sz val="10"/>
        <color indexed="8"/>
        <rFont val="Arial"/>
        <family val="2"/>
      </rPr>
      <t>Registre el número de nuevos seguidores o me gusta según el caso, durante el periodo y canal de difusión correspondiente.</t>
    </r>
  </si>
  <si>
    <r>
      <rPr>
        <b/>
        <sz val="10"/>
        <color indexed="8"/>
        <rFont val="Arial"/>
        <family val="2"/>
      </rPr>
      <t xml:space="preserve">Total de seguidores: </t>
    </r>
    <r>
      <rPr>
        <sz val="10"/>
        <color indexed="8"/>
        <rFont val="Arial"/>
        <family val="2"/>
      </rPr>
      <t xml:space="preserve">Registre el número total de seguidores de cada uno de los canales de difusión hasta la fecha. </t>
    </r>
  </si>
  <si>
    <t>CONTROL DE CAMBIOS</t>
  </si>
  <si>
    <t>Versión</t>
  </si>
  <si>
    <t>Descripción del cambio</t>
  </si>
  <si>
    <t>Fecha de aprobación</t>
  </si>
  <si>
    <r>
      <rPr>
        <sz val="10"/>
        <color indexed="8"/>
        <rFont val="Arial"/>
        <family val="2"/>
      </rPr>
      <t xml:space="preserve">Debido a la necesidad de analizar el comportamiento de nuestras audiencias en los diferentes canales de difusión de información,  se crea el </t>
    </r>
    <r>
      <rPr>
        <b/>
        <sz val="10"/>
        <color indexed="8"/>
        <rFont val="Arial"/>
        <family val="2"/>
      </rPr>
      <t>formato balance de canales de difusión</t>
    </r>
    <r>
      <rPr>
        <sz val="10"/>
        <color indexed="8"/>
        <rFont val="Arial"/>
        <family val="2"/>
      </rPr>
      <t>,  por medio del cual, se conoce de manera precisa tanto el cumplimiento al manual de comunicaciones, como la respuesta a las publicaciones realizadas mensualmente.</t>
    </r>
  </si>
  <si>
    <t>Balance canales de difusión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</si>
</sst>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&quot;-&quot;mm&quot;-&quot;dd"/>
  </numFmts>
  <fonts count="8" x14ac:knownFonts="1">
    <font>
      <sz val="11"/>
      <color indexed="8"/>
      <name val="Calibri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b/>
      <i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31">
    <xf numFmtId="0" fontId="0" fillId="0" borderId="0" xfId="0"/>
    <xf numFmtId="0" fontId="0" fillId="0" borderId="0" xfId="0" applyNumberForma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4" xfId="0" applyFill="1" applyBorder="1"/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0" fontId="6" fillId="4" borderId="10" xfId="0" applyNumberFormat="1" applyFont="1" applyFill="1" applyBorder="1" applyAlignment="1">
      <alignment horizontal="center" wrapText="1" readingOrder="1"/>
    </xf>
    <xf numFmtId="0" fontId="6" fillId="4" borderId="10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9" xfId="0" applyNumberFormat="1" applyFont="1" applyFill="1" applyBorder="1" applyAlignment="1">
      <alignment horizontal="center" wrapText="1" readingOrder="1"/>
    </xf>
    <xf numFmtId="0" fontId="6" fillId="4" borderId="9" xfId="0" applyNumberFormat="1" applyFont="1" applyFill="1" applyBorder="1" applyAlignment="1">
      <alignment horizontal="center" vertical="center" wrapText="1" readingOrder="1"/>
    </xf>
    <xf numFmtId="0" fontId="6" fillId="4" borderId="10" xfId="0" applyNumberFormat="1" applyFont="1" applyFill="1" applyBorder="1" applyAlignment="1">
      <alignment horizontal="center" vertical="center"/>
    </xf>
    <xf numFmtId="0" fontId="0" fillId="4" borderId="10" xfId="0" applyNumberForma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0" fillId="4" borderId="9" xfId="0" applyNumberForma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0" fillId="2" borderId="18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wrapText="1" readingOrder="1"/>
    </xf>
    <xf numFmtId="0" fontId="5" fillId="4" borderId="1" xfId="0" applyNumberFormat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center" vertical="center"/>
    </xf>
    <xf numFmtId="0" fontId="0" fillId="6" borderId="1" xfId="0" applyNumberFormat="1" applyFill="1" applyBorder="1"/>
    <xf numFmtId="0" fontId="0" fillId="2" borderId="33" xfId="0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3" fontId="0" fillId="4" borderId="10" xfId="0" applyNumberForma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 wrapText="1" readingOrder="1"/>
    </xf>
    <xf numFmtId="49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4" borderId="11" xfId="0" applyNumberFormat="1" applyFont="1" applyFill="1" applyBorder="1" applyAlignment="1">
      <alignment horizontal="center" vertical="center" wrapText="1" readingOrder="1"/>
    </xf>
    <xf numFmtId="0" fontId="6" fillId="4" borderId="12" xfId="0" applyFont="1" applyFill="1" applyBorder="1" applyAlignment="1">
      <alignment horizontal="center" vertical="center" wrapText="1" readingOrder="1"/>
    </xf>
    <xf numFmtId="0" fontId="6" fillId="4" borderId="7" xfId="0" applyNumberFormat="1" applyFont="1" applyFill="1" applyBorder="1" applyAlignment="1">
      <alignment horizontal="center" vertical="center" wrapText="1" readingOrder="1"/>
    </xf>
    <xf numFmtId="0" fontId="6" fillId="4" borderId="8" xfId="0" applyFont="1" applyFill="1" applyBorder="1" applyAlignment="1">
      <alignment horizontal="center" vertical="center" wrapText="1" readingOrder="1"/>
    </xf>
    <xf numFmtId="0" fontId="6" fillId="4" borderId="13" xfId="0" applyNumberFormat="1" applyFont="1" applyFill="1" applyBorder="1" applyAlignment="1">
      <alignment horizontal="center" vertical="center" wrapText="1" readingOrder="1"/>
    </xf>
    <xf numFmtId="0" fontId="6" fillId="4" borderId="14" xfId="0" applyFont="1" applyFill="1" applyBorder="1" applyAlignment="1">
      <alignment horizontal="center" vertical="center" wrapText="1" readingOrder="1"/>
    </xf>
    <xf numFmtId="3" fontId="0" fillId="4" borderId="11" xfId="0" applyNumberForma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7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3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0" fillId="4" borderId="11" xfId="0" applyNumberForma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 readingOrder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29" xfId="0" applyNumberFormat="1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9" fontId="0" fillId="6" borderId="1" xfId="0" applyNumberForma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9" fontId="2" fillId="5" borderId="15" xfId="0" applyNumberFormat="1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9BBB59"/>
      <rgbColor rgb="FFAAAAAA"/>
      <rgbColor rgb="FFE2EEDA"/>
      <rgbColor rgb="FF70AD47"/>
      <rgbColor rgb="FF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66</xdr:row>
      <xdr:rowOff>40214</xdr:rowOff>
    </xdr:from>
    <xdr:to>
      <xdr:col>1</xdr:col>
      <xdr:colOff>285426</xdr:colOff>
      <xdr:row>68</xdr:row>
      <xdr:rowOff>150495</xdr:rowOff>
    </xdr:to>
    <xdr:pic>
      <xdr:nvPicPr>
        <xdr:cNvPr id="3" name="23 Imagen" descr="2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16807389"/>
          <a:ext cx="723577" cy="4741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104774</xdr:colOff>
      <xdr:row>0</xdr:row>
      <xdr:rowOff>7368</xdr:rowOff>
    </xdr:from>
    <xdr:to>
      <xdr:col>1</xdr:col>
      <xdr:colOff>647699</xdr:colOff>
      <xdr:row>2</xdr:row>
      <xdr:rowOff>143413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4" y="7368"/>
          <a:ext cx="1304925" cy="517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88901</xdr:rowOff>
    </xdr:from>
    <xdr:to>
      <xdr:col>1</xdr:col>
      <xdr:colOff>733425</xdr:colOff>
      <xdr:row>2</xdr:row>
      <xdr:rowOff>169545</xdr:rowOff>
    </xdr:to>
    <xdr:pic>
      <xdr:nvPicPr>
        <xdr:cNvPr id="5" name="Imagen 1" descr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8900"/>
          <a:ext cx="1473200" cy="4445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showGridLines="0" tabSelected="1" zoomScaleNormal="100" workbookViewId="0">
      <selection activeCell="J65" sqref="J65"/>
    </sheetView>
  </sheetViews>
  <sheetFormatPr baseColWidth="10" defaultColWidth="10.85546875" defaultRowHeight="15" customHeight="1" x14ac:dyDescent="0.25"/>
  <cols>
    <col min="1" max="2" width="11.42578125" style="1" customWidth="1"/>
    <col min="3" max="3" width="13.85546875" style="1" customWidth="1"/>
    <col min="4" max="7" width="19.7109375" style="1" customWidth="1"/>
    <col min="8" max="8" width="11.42578125" style="1" customWidth="1"/>
    <col min="9" max="9" width="11.28515625" style="1" customWidth="1"/>
    <col min="10" max="10" width="17.42578125" style="1" customWidth="1"/>
    <col min="11" max="11" width="10.85546875" style="1" customWidth="1"/>
    <col min="12" max="16384" width="10.85546875" style="1"/>
  </cols>
  <sheetData>
    <row r="1" spans="1:11" ht="15" customHeight="1" x14ac:dyDescent="0.25">
      <c r="A1" s="38"/>
      <c r="B1" s="38"/>
      <c r="C1" s="56" t="s">
        <v>0</v>
      </c>
      <c r="D1" s="57"/>
      <c r="E1" s="57"/>
      <c r="F1" s="57"/>
      <c r="G1" s="57"/>
      <c r="H1" s="2" t="s">
        <v>1</v>
      </c>
      <c r="I1" s="3" t="s">
        <v>2</v>
      </c>
      <c r="J1" s="4"/>
    </row>
    <row r="2" spans="1:11" ht="15" customHeight="1" x14ac:dyDescent="0.25">
      <c r="A2" s="38"/>
      <c r="B2" s="38"/>
      <c r="C2" s="58" t="s">
        <v>3</v>
      </c>
      <c r="D2" s="59"/>
      <c r="E2" s="59"/>
      <c r="F2" s="59"/>
      <c r="G2" s="59"/>
      <c r="H2" s="2" t="s">
        <v>4</v>
      </c>
      <c r="I2" s="3" t="s">
        <v>5</v>
      </c>
      <c r="J2" s="4"/>
    </row>
    <row r="3" spans="1:11" ht="15" customHeight="1" x14ac:dyDescent="0.25">
      <c r="A3" s="38"/>
      <c r="B3" s="38"/>
      <c r="C3" s="59"/>
      <c r="D3" s="59"/>
      <c r="E3" s="59"/>
      <c r="F3" s="59"/>
      <c r="G3" s="59"/>
      <c r="H3" s="2" t="s">
        <v>6</v>
      </c>
      <c r="I3" s="3" t="s">
        <v>7</v>
      </c>
      <c r="J3" s="4"/>
    </row>
    <row r="4" spans="1:11" ht="8.1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5"/>
    </row>
    <row r="5" spans="1:11" ht="15" customHeight="1" x14ac:dyDescent="0.25">
      <c r="A5" s="60" t="s">
        <v>62</v>
      </c>
      <c r="B5" s="61"/>
      <c r="C5" s="61"/>
      <c r="D5" s="61"/>
      <c r="E5" s="61"/>
      <c r="F5" s="61"/>
      <c r="G5" s="61"/>
      <c r="H5" s="61"/>
      <c r="I5" s="61"/>
      <c r="J5" s="5"/>
    </row>
    <row r="6" spans="1:11" ht="8.1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5"/>
    </row>
    <row r="7" spans="1:11" ht="50.25" customHeight="1" thickBot="1" x14ac:dyDescent="0.3">
      <c r="A7" s="39" t="s">
        <v>8</v>
      </c>
      <c r="B7" s="40"/>
      <c r="C7" s="6" t="s">
        <v>9</v>
      </c>
      <c r="D7" s="7" t="s">
        <v>10</v>
      </c>
      <c r="E7" s="7" t="s">
        <v>11</v>
      </c>
      <c r="F7" s="7" t="s">
        <v>12</v>
      </c>
      <c r="G7" s="7" t="s">
        <v>13</v>
      </c>
      <c r="H7" s="42" t="s">
        <v>14</v>
      </c>
      <c r="I7" s="43"/>
      <c r="J7" s="4"/>
    </row>
    <row r="8" spans="1:11" ht="15" customHeight="1" x14ac:dyDescent="0.25">
      <c r="A8" s="32" t="s">
        <v>15</v>
      </c>
      <c r="B8" s="33"/>
      <c r="C8" s="34" t="s">
        <v>16</v>
      </c>
      <c r="D8" s="8">
        <v>20</v>
      </c>
      <c r="E8" s="9">
        <v>80266</v>
      </c>
      <c r="F8" s="9">
        <v>3941</v>
      </c>
      <c r="G8" s="9">
        <v>277</v>
      </c>
      <c r="H8" s="44">
        <v>7322</v>
      </c>
      <c r="I8" s="45"/>
      <c r="J8" s="4"/>
    </row>
    <row r="9" spans="1:11" ht="15" customHeight="1" x14ac:dyDescent="0.25">
      <c r="A9" s="32" t="s">
        <v>17</v>
      </c>
      <c r="B9" s="33"/>
      <c r="C9" s="35"/>
      <c r="D9" s="10">
        <v>3</v>
      </c>
      <c r="E9" s="11">
        <v>2775</v>
      </c>
      <c r="F9" s="11">
        <v>32</v>
      </c>
      <c r="G9" s="11">
        <v>14</v>
      </c>
      <c r="H9" s="46">
        <v>1570</v>
      </c>
      <c r="I9" s="47"/>
      <c r="J9" s="4"/>
      <c r="K9"/>
    </row>
    <row r="10" spans="1:11" ht="15" customHeight="1" thickBot="1" x14ac:dyDescent="0.3">
      <c r="A10" s="32" t="s">
        <v>18</v>
      </c>
      <c r="B10" s="33"/>
      <c r="C10" s="35"/>
      <c r="D10" s="12">
        <v>0</v>
      </c>
      <c r="E10" s="13">
        <v>433</v>
      </c>
      <c r="F10" s="13">
        <v>3</v>
      </c>
      <c r="G10" s="13">
        <v>2</v>
      </c>
      <c r="H10" s="48">
        <v>101</v>
      </c>
      <c r="I10" s="49"/>
      <c r="J10" s="4"/>
    </row>
    <row r="11" spans="1:11" ht="15" customHeight="1" x14ac:dyDescent="0.25">
      <c r="A11" s="32" t="s">
        <v>15</v>
      </c>
      <c r="B11" s="33"/>
      <c r="C11" s="34" t="s">
        <v>19</v>
      </c>
      <c r="D11" s="14">
        <v>36</v>
      </c>
      <c r="E11" s="30">
        <v>66252</v>
      </c>
      <c r="F11" s="30">
        <v>4741</v>
      </c>
      <c r="G11" s="15">
        <f t="shared" ref="G11:G16" si="0">(H11-H8)</f>
        <v>183</v>
      </c>
      <c r="H11" s="50">
        <v>7505</v>
      </c>
      <c r="I11" s="51"/>
      <c r="J11" s="4"/>
    </row>
    <row r="12" spans="1:11" ht="15" customHeight="1" x14ac:dyDescent="0.25">
      <c r="A12" s="32" t="s">
        <v>17</v>
      </c>
      <c r="B12" s="33"/>
      <c r="C12" s="35"/>
      <c r="D12" s="16">
        <v>12</v>
      </c>
      <c r="E12" s="17">
        <v>6519</v>
      </c>
      <c r="F12" s="17">
        <v>79</v>
      </c>
      <c r="G12" s="17">
        <f t="shared" si="0"/>
        <v>17</v>
      </c>
      <c r="H12" s="52">
        <v>1587</v>
      </c>
      <c r="I12" s="53"/>
      <c r="J12" s="4"/>
    </row>
    <row r="13" spans="1:11" ht="15" customHeight="1" thickBot="1" x14ac:dyDescent="0.3">
      <c r="A13" s="32" t="s">
        <v>18</v>
      </c>
      <c r="B13" s="33"/>
      <c r="C13" s="35"/>
      <c r="D13" s="18">
        <v>0</v>
      </c>
      <c r="E13" s="19">
        <v>408</v>
      </c>
      <c r="F13" s="19">
        <v>3</v>
      </c>
      <c r="G13" s="19">
        <f t="shared" si="0"/>
        <v>-1</v>
      </c>
      <c r="H13" s="54">
        <v>100</v>
      </c>
      <c r="I13" s="55"/>
      <c r="J13" s="4"/>
    </row>
    <row r="14" spans="1:11" ht="15" customHeight="1" thickBot="1" x14ac:dyDescent="0.3">
      <c r="A14" s="32" t="s">
        <v>15</v>
      </c>
      <c r="B14" s="33"/>
      <c r="C14" s="34" t="s">
        <v>20</v>
      </c>
      <c r="D14" s="14">
        <v>55</v>
      </c>
      <c r="E14" s="15">
        <v>92663</v>
      </c>
      <c r="F14" s="15">
        <v>6193</v>
      </c>
      <c r="G14" s="19">
        <f t="shared" si="0"/>
        <v>232</v>
      </c>
      <c r="H14" s="63">
        <v>7737</v>
      </c>
      <c r="I14" s="51"/>
      <c r="J14" s="4"/>
    </row>
    <row r="15" spans="1:11" ht="15" customHeight="1" thickBot="1" x14ac:dyDescent="0.3">
      <c r="A15" s="32" t="s">
        <v>17</v>
      </c>
      <c r="B15" s="33"/>
      <c r="C15" s="35"/>
      <c r="D15" s="16">
        <v>19</v>
      </c>
      <c r="E15" s="17">
        <v>7120</v>
      </c>
      <c r="F15" s="17">
        <v>115</v>
      </c>
      <c r="G15" s="19">
        <f t="shared" si="0"/>
        <v>21</v>
      </c>
      <c r="H15" s="52">
        <v>1608</v>
      </c>
      <c r="I15" s="53"/>
      <c r="J15" s="4"/>
    </row>
    <row r="16" spans="1:11" ht="15" customHeight="1" thickBot="1" x14ac:dyDescent="0.3">
      <c r="A16" s="32" t="s">
        <v>18</v>
      </c>
      <c r="B16" s="33"/>
      <c r="C16" s="35"/>
      <c r="D16" s="16">
        <v>0</v>
      </c>
      <c r="E16" s="17">
        <v>382</v>
      </c>
      <c r="F16" s="17">
        <v>3</v>
      </c>
      <c r="G16" s="19">
        <f t="shared" si="0"/>
        <v>1</v>
      </c>
      <c r="H16" s="54">
        <v>101</v>
      </c>
      <c r="I16" s="55"/>
      <c r="J16" s="4"/>
    </row>
    <row r="17" spans="1:10" ht="30" customHeight="1" x14ac:dyDescent="0.25">
      <c r="A17" s="36" t="s">
        <v>15</v>
      </c>
      <c r="B17" s="37"/>
      <c r="C17" s="66" t="s">
        <v>21</v>
      </c>
      <c r="D17" s="20">
        <f t="shared" ref="D17:G19" si="1">SUM(D8+D11+D14)</f>
        <v>111</v>
      </c>
      <c r="E17" s="20">
        <f t="shared" si="1"/>
        <v>239181</v>
      </c>
      <c r="F17" s="20">
        <f t="shared" si="1"/>
        <v>14875</v>
      </c>
      <c r="G17" s="20">
        <f t="shared" si="1"/>
        <v>692</v>
      </c>
      <c r="H17" s="69">
        <f>SUM(H14:I16)</f>
        <v>9446</v>
      </c>
      <c r="I17" s="70"/>
      <c r="J17" s="21"/>
    </row>
    <row r="18" spans="1:10" ht="30" customHeight="1" x14ac:dyDescent="0.25">
      <c r="A18" s="36" t="s">
        <v>17</v>
      </c>
      <c r="B18" s="37"/>
      <c r="C18" s="67"/>
      <c r="D18" s="20">
        <f t="shared" si="1"/>
        <v>34</v>
      </c>
      <c r="E18" s="20">
        <f t="shared" si="1"/>
        <v>16414</v>
      </c>
      <c r="F18" s="20">
        <f t="shared" si="1"/>
        <v>226</v>
      </c>
      <c r="G18" s="20">
        <f t="shared" si="1"/>
        <v>52</v>
      </c>
      <c r="H18" s="71"/>
      <c r="I18" s="72"/>
      <c r="J18" s="22"/>
    </row>
    <row r="19" spans="1:10" ht="30" customHeight="1" x14ac:dyDescent="0.25">
      <c r="A19" s="36" t="s">
        <v>18</v>
      </c>
      <c r="B19" s="37"/>
      <c r="C19" s="67"/>
      <c r="D19" s="20">
        <f t="shared" si="1"/>
        <v>0</v>
      </c>
      <c r="E19" s="20">
        <f t="shared" si="1"/>
        <v>1223</v>
      </c>
      <c r="F19" s="20">
        <f t="shared" si="1"/>
        <v>9</v>
      </c>
      <c r="G19" s="20">
        <f t="shared" si="1"/>
        <v>2</v>
      </c>
      <c r="H19" s="71"/>
      <c r="I19" s="73"/>
      <c r="J19" s="21"/>
    </row>
    <row r="20" spans="1:10" ht="30" customHeight="1" x14ac:dyDescent="0.25">
      <c r="A20" s="101" t="s">
        <v>22</v>
      </c>
      <c r="B20" s="102"/>
      <c r="C20" s="68"/>
      <c r="D20" s="20">
        <f>SUM(D17:D19)</f>
        <v>145</v>
      </c>
      <c r="E20" s="20">
        <f>SUM(E17:E19)</f>
        <v>256818</v>
      </c>
      <c r="F20" s="20">
        <f>SUM(F17:F19)</f>
        <v>15110</v>
      </c>
      <c r="G20" s="20">
        <f>SUM(G17:G19)</f>
        <v>746</v>
      </c>
      <c r="H20" s="74"/>
      <c r="I20" s="75"/>
      <c r="J20" s="21"/>
    </row>
    <row r="21" spans="1:10" ht="15" customHeight="1" x14ac:dyDescent="0.25">
      <c r="A21" s="32" t="s">
        <v>15</v>
      </c>
      <c r="B21" s="33"/>
      <c r="C21" s="34" t="s">
        <v>23</v>
      </c>
      <c r="D21" s="16">
        <v>34</v>
      </c>
      <c r="E21" s="17">
        <v>80619</v>
      </c>
      <c r="F21" s="17">
        <v>2833</v>
      </c>
      <c r="G21" s="17">
        <v>207</v>
      </c>
      <c r="H21" s="52">
        <v>7989</v>
      </c>
      <c r="I21" s="53"/>
      <c r="J21" s="4"/>
    </row>
    <row r="22" spans="1:10" ht="15" customHeight="1" x14ac:dyDescent="0.25">
      <c r="A22" s="32" t="s">
        <v>17</v>
      </c>
      <c r="B22" s="33"/>
      <c r="C22" s="35"/>
      <c r="D22" s="16">
        <v>20</v>
      </c>
      <c r="E22" s="17">
        <v>2601</v>
      </c>
      <c r="F22" s="17">
        <v>214</v>
      </c>
      <c r="G22" s="17">
        <f>(H22-H15)</f>
        <v>15</v>
      </c>
      <c r="H22" s="52">
        <v>1623</v>
      </c>
      <c r="I22" s="53"/>
      <c r="J22" s="4"/>
    </row>
    <row r="23" spans="1:10" ht="15" customHeight="1" x14ac:dyDescent="0.25">
      <c r="A23" s="32" t="s">
        <v>18</v>
      </c>
      <c r="B23" s="33"/>
      <c r="C23" s="35"/>
      <c r="D23" s="18">
        <v>3</v>
      </c>
      <c r="E23" s="19">
        <v>859</v>
      </c>
      <c r="F23" s="19">
        <v>4</v>
      </c>
      <c r="G23" s="19">
        <f>(H23-H16)</f>
        <v>4</v>
      </c>
      <c r="H23" s="54">
        <v>105</v>
      </c>
      <c r="I23" s="55"/>
      <c r="J23" s="4"/>
    </row>
    <row r="24" spans="1:10" ht="15" customHeight="1" x14ac:dyDescent="0.25">
      <c r="A24" s="32" t="s">
        <v>15</v>
      </c>
      <c r="B24" s="33"/>
      <c r="C24" s="34" t="s">
        <v>24</v>
      </c>
      <c r="D24" s="14">
        <v>47</v>
      </c>
      <c r="E24" s="15">
        <v>82573</v>
      </c>
      <c r="F24" s="15">
        <v>4830</v>
      </c>
      <c r="G24" s="15">
        <f t="shared" ref="G24:G29" si="2">(H24-H21)</f>
        <v>141</v>
      </c>
      <c r="H24" s="63">
        <v>8130</v>
      </c>
      <c r="I24" s="51"/>
      <c r="J24" s="4"/>
    </row>
    <row r="25" spans="1:10" ht="15" customHeight="1" x14ac:dyDescent="0.25">
      <c r="A25" s="32" t="s">
        <v>17</v>
      </c>
      <c r="B25" s="33"/>
      <c r="C25" s="35"/>
      <c r="D25" s="16">
        <v>30</v>
      </c>
      <c r="E25" s="17">
        <v>1668</v>
      </c>
      <c r="F25" s="17">
        <v>249</v>
      </c>
      <c r="G25" s="17">
        <f t="shared" si="2"/>
        <v>12</v>
      </c>
      <c r="H25" s="52">
        <v>1635</v>
      </c>
      <c r="I25" s="53"/>
      <c r="J25" s="4"/>
    </row>
    <row r="26" spans="1:10" ht="15" customHeight="1" thickBot="1" x14ac:dyDescent="0.3">
      <c r="A26" s="32" t="s">
        <v>18</v>
      </c>
      <c r="B26" s="33"/>
      <c r="C26" s="35"/>
      <c r="D26" s="18">
        <v>1</v>
      </c>
      <c r="E26" s="19">
        <v>366</v>
      </c>
      <c r="F26" s="19">
        <v>18</v>
      </c>
      <c r="G26" s="19">
        <f t="shared" si="2"/>
        <v>7</v>
      </c>
      <c r="H26" s="54">
        <v>112</v>
      </c>
      <c r="I26" s="55"/>
      <c r="J26" s="4"/>
    </row>
    <row r="27" spans="1:10" ht="15" customHeight="1" x14ac:dyDescent="0.25">
      <c r="A27" s="32" t="s">
        <v>15</v>
      </c>
      <c r="B27" s="33"/>
      <c r="C27" s="34" t="s">
        <v>25</v>
      </c>
      <c r="D27" s="14">
        <v>61</v>
      </c>
      <c r="E27" s="30">
        <v>90033</v>
      </c>
      <c r="F27" s="15">
        <v>12137</v>
      </c>
      <c r="G27" s="15">
        <f t="shared" si="2"/>
        <v>363</v>
      </c>
      <c r="H27" s="63">
        <v>8493</v>
      </c>
      <c r="I27" s="51"/>
      <c r="J27" s="4"/>
    </row>
    <row r="28" spans="1:10" ht="15" customHeight="1" x14ac:dyDescent="0.25">
      <c r="A28" s="32" t="s">
        <v>17</v>
      </c>
      <c r="B28" s="33"/>
      <c r="C28" s="35"/>
      <c r="D28" s="16">
        <v>34</v>
      </c>
      <c r="E28" s="17">
        <v>28746</v>
      </c>
      <c r="F28" s="17">
        <v>2022</v>
      </c>
      <c r="G28" s="17">
        <f t="shared" si="2"/>
        <v>34</v>
      </c>
      <c r="H28" s="52">
        <v>1669</v>
      </c>
      <c r="I28" s="53"/>
      <c r="J28" s="4"/>
    </row>
    <row r="29" spans="1:10" ht="15" customHeight="1" x14ac:dyDescent="0.25">
      <c r="A29" s="32" t="s">
        <v>18</v>
      </c>
      <c r="B29" s="33"/>
      <c r="C29" s="35"/>
      <c r="D29" s="16">
        <v>0</v>
      </c>
      <c r="E29" s="17">
        <v>5461</v>
      </c>
      <c r="F29" s="17">
        <v>18</v>
      </c>
      <c r="G29" s="17">
        <f t="shared" si="2"/>
        <v>-1</v>
      </c>
      <c r="H29" s="54">
        <v>111</v>
      </c>
      <c r="I29" s="55"/>
      <c r="J29" s="4"/>
    </row>
    <row r="30" spans="1:10" ht="30" customHeight="1" x14ac:dyDescent="0.25">
      <c r="A30" s="36" t="s">
        <v>15</v>
      </c>
      <c r="B30" s="37"/>
      <c r="C30" s="66" t="s">
        <v>26</v>
      </c>
      <c r="D30" s="20">
        <f t="shared" ref="D30:G32" si="3">SUM(D21+D24+D27)</f>
        <v>142</v>
      </c>
      <c r="E30" s="20">
        <f t="shared" si="3"/>
        <v>253225</v>
      </c>
      <c r="F30" s="20">
        <f t="shared" si="3"/>
        <v>19800</v>
      </c>
      <c r="G30" s="20">
        <f t="shared" si="3"/>
        <v>711</v>
      </c>
      <c r="H30" s="69">
        <f>SUM(H27:I29)</f>
        <v>10273</v>
      </c>
      <c r="I30" s="106"/>
      <c r="J30" s="4"/>
    </row>
    <row r="31" spans="1:10" ht="30" customHeight="1" x14ac:dyDescent="0.25">
      <c r="A31" s="36" t="s">
        <v>17</v>
      </c>
      <c r="B31" s="37"/>
      <c r="C31" s="67"/>
      <c r="D31" s="20">
        <f>SUM(D22+D25+D28)</f>
        <v>84</v>
      </c>
      <c r="E31" s="20">
        <f t="shared" si="3"/>
        <v>33015</v>
      </c>
      <c r="F31" s="20">
        <f t="shared" si="3"/>
        <v>2485</v>
      </c>
      <c r="G31" s="20">
        <f t="shared" si="3"/>
        <v>61</v>
      </c>
      <c r="H31" s="71"/>
      <c r="I31" s="72"/>
      <c r="J31" s="4"/>
    </row>
    <row r="32" spans="1:10" ht="30" customHeight="1" x14ac:dyDescent="0.25">
      <c r="A32" s="36" t="s">
        <v>18</v>
      </c>
      <c r="B32" s="37"/>
      <c r="C32" s="67"/>
      <c r="D32" s="20">
        <f t="shared" si="3"/>
        <v>4</v>
      </c>
      <c r="E32" s="20">
        <f t="shared" si="3"/>
        <v>6686</v>
      </c>
      <c r="F32" s="20">
        <f t="shared" si="3"/>
        <v>40</v>
      </c>
      <c r="G32" s="20">
        <f t="shared" si="3"/>
        <v>10</v>
      </c>
      <c r="H32" s="71"/>
      <c r="I32" s="72"/>
      <c r="J32" s="4"/>
    </row>
    <row r="33" spans="1:10" ht="30" customHeight="1" thickBot="1" x14ac:dyDescent="0.3">
      <c r="A33" s="101" t="s">
        <v>22</v>
      </c>
      <c r="B33" s="102"/>
      <c r="C33" s="68"/>
      <c r="D33" s="23">
        <f>SUM(D30:D32)</f>
        <v>230</v>
      </c>
      <c r="E33" s="23">
        <f>SUM(E30:E32)</f>
        <v>292926</v>
      </c>
      <c r="F33" s="23">
        <f>SUM(F30:F32)</f>
        <v>22325</v>
      </c>
      <c r="G33" s="23">
        <f>SUM(G30:G32)</f>
        <v>782</v>
      </c>
      <c r="H33" s="107"/>
      <c r="I33" s="108"/>
      <c r="J33" s="4"/>
    </row>
    <row r="34" spans="1:10" ht="15" customHeight="1" x14ac:dyDescent="0.25">
      <c r="A34" s="32" t="s">
        <v>15</v>
      </c>
      <c r="B34" s="33"/>
      <c r="C34" s="34" t="s">
        <v>27</v>
      </c>
      <c r="D34" s="14">
        <v>54</v>
      </c>
      <c r="E34" s="15">
        <v>247917</v>
      </c>
      <c r="F34" s="15">
        <v>17196</v>
      </c>
      <c r="G34" s="15">
        <f>(H34-H27)</f>
        <v>131</v>
      </c>
      <c r="H34" s="63">
        <v>8624</v>
      </c>
      <c r="I34" s="51"/>
      <c r="J34" s="4"/>
    </row>
    <row r="35" spans="1:10" ht="15" customHeight="1" x14ac:dyDescent="0.25">
      <c r="A35" s="32" t="s">
        <v>17</v>
      </c>
      <c r="B35" s="33"/>
      <c r="C35" s="35"/>
      <c r="D35" s="16">
        <v>36</v>
      </c>
      <c r="E35" s="17">
        <v>3085</v>
      </c>
      <c r="F35" s="17">
        <v>372</v>
      </c>
      <c r="G35" s="17">
        <f>(H35-H28)</f>
        <v>46</v>
      </c>
      <c r="H35" s="52">
        <v>1715</v>
      </c>
      <c r="I35" s="53"/>
      <c r="J35" s="4"/>
    </row>
    <row r="36" spans="1:10" ht="15" customHeight="1" thickBot="1" x14ac:dyDescent="0.3">
      <c r="A36" s="32" t="s">
        <v>18</v>
      </c>
      <c r="B36" s="33"/>
      <c r="C36" s="35"/>
      <c r="D36" s="16">
        <v>0</v>
      </c>
      <c r="E36" s="17">
        <v>3667</v>
      </c>
      <c r="F36" s="17">
        <v>14</v>
      </c>
      <c r="G36" s="19">
        <f>(H36-H29)</f>
        <v>0</v>
      </c>
      <c r="H36" s="54">
        <v>111</v>
      </c>
      <c r="I36" s="55"/>
      <c r="J36" s="4"/>
    </row>
    <row r="37" spans="1:10" ht="15" customHeight="1" x14ac:dyDescent="0.25">
      <c r="A37" s="32" t="s">
        <v>15</v>
      </c>
      <c r="B37" s="33"/>
      <c r="C37" s="34" t="s">
        <v>28</v>
      </c>
      <c r="D37" s="14">
        <v>50</v>
      </c>
      <c r="E37" s="15">
        <v>191661</v>
      </c>
      <c r="F37" s="15">
        <v>12225</v>
      </c>
      <c r="G37" s="15">
        <f>(H37-H27)</f>
        <v>255</v>
      </c>
      <c r="H37" s="63">
        <v>8748</v>
      </c>
      <c r="I37" s="51"/>
      <c r="J37" s="4"/>
    </row>
    <row r="38" spans="1:10" ht="15" customHeight="1" x14ac:dyDescent="0.25">
      <c r="A38" s="32" t="s">
        <v>17</v>
      </c>
      <c r="B38" s="33"/>
      <c r="C38" s="35"/>
      <c r="D38" s="16">
        <v>39</v>
      </c>
      <c r="E38" s="17">
        <v>2454</v>
      </c>
      <c r="F38" s="17">
        <v>339</v>
      </c>
      <c r="G38" s="17">
        <f>(H38-H28)</f>
        <v>59</v>
      </c>
      <c r="H38" s="52">
        <v>1728</v>
      </c>
      <c r="I38" s="53"/>
      <c r="J38" s="4"/>
    </row>
    <row r="39" spans="1:10" ht="15" customHeight="1" x14ac:dyDescent="0.25">
      <c r="A39" s="32" t="s">
        <v>18</v>
      </c>
      <c r="B39" s="33"/>
      <c r="C39" s="35"/>
      <c r="D39" s="18">
        <v>3</v>
      </c>
      <c r="E39" s="19">
        <v>3542</v>
      </c>
      <c r="F39" s="19">
        <v>28</v>
      </c>
      <c r="G39" s="19">
        <f>(H39-H36)</f>
        <v>13</v>
      </c>
      <c r="H39" s="54">
        <v>124</v>
      </c>
      <c r="I39" s="55"/>
      <c r="J39" s="4"/>
    </row>
    <row r="40" spans="1:10" ht="15" customHeight="1" x14ac:dyDescent="0.25">
      <c r="A40" s="32" t="s">
        <v>15</v>
      </c>
      <c r="B40" s="33"/>
      <c r="C40" s="34" t="s">
        <v>29</v>
      </c>
      <c r="D40" s="14">
        <v>50</v>
      </c>
      <c r="E40" s="15">
        <v>217745</v>
      </c>
      <c r="F40" s="15">
        <v>4518</v>
      </c>
      <c r="G40" s="15">
        <f>(H40-H37)</f>
        <v>238</v>
      </c>
      <c r="H40" s="63">
        <v>8986</v>
      </c>
      <c r="I40" s="51"/>
      <c r="J40" s="4"/>
    </row>
    <row r="41" spans="1:10" ht="15" customHeight="1" x14ac:dyDescent="0.25">
      <c r="A41" s="32" t="s">
        <v>17</v>
      </c>
      <c r="B41" s="33"/>
      <c r="C41" s="35"/>
      <c r="D41" s="16">
        <v>62</v>
      </c>
      <c r="E41" s="17">
        <v>2689</v>
      </c>
      <c r="F41" s="17">
        <v>376</v>
      </c>
      <c r="G41" s="17">
        <f>(H41-H38)</f>
        <v>16</v>
      </c>
      <c r="H41" s="52">
        <v>1744</v>
      </c>
      <c r="I41" s="53"/>
      <c r="J41" s="4"/>
    </row>
    <row r="42" spans="1:10" ht="15" customHeight="1" x14ac:dyDescent="0.25">
      <c r="A42" s="32" t="s">
        <v>18</v>
      </c>
      <c r="B42" s="33"/>
      <c r="C42" s="35"/>
      <c r="D42" s="16">
        <v>5</v>
      </c>
      <c r="E42" s="17">
        <v>4057</v>
      </c>
      <c r="F42" s="17">
        <v>142</v>
      </c>
      <c r="G42" s="17">
        <f>(H42-H39)</f>
        <v>22</v>
      </c>
      <c r="H42" s="52">
        <v>146</v>
      </c>
      <c r="I42" s="53"/>
      <c r="J42" s="4"/>
    </row>
    <row r="43" spans="1:10" ht="30" customHeight="1" x14ac:dyDescent="0.25">
      <c r="A43" s="36" t="s">
        <v>15</v>
      </c>
      <c r="B43" s="37"/>
      <c r="C43" s="66" t="s">
        <v>30</v>
      </c>
      <c r="D43" s="20">
        <f t="shared" ref="D43:G45" si="4">SUM(D34+D37+D40)</f>
        <v>154</v>
      </c>
      <c r="E43" s="20">
        <f t="shared" si="4"/>
        <v>657323</v>
      </c>
      <c r="F43" s="20">
        <f t="shared" si="4"/>
        <v>33939</v>
      </c>
      <c r="G43" s="20">
        <f t="shared" si="4"/>
        <v>624</v>
      </c>
      <c r="H43" s="103">
        <f>SUM(H40:I42)</f>
        <v>10876</v>
      </c>
      <c r="I43" s="104"/>
      <c r="J43" s="4"/>
    </row>
    <row r="44" spans="1:10" ht="30" customHeight="1" x14ac:dyDescent="0.25">
      <c r="A44" s="36" t="s">
        <v>17</v>
      </c>
      <c r="B44" s="37"/>
      <c r="C44" s="67"/>
      <c r="D44" s="20">
        <f t="shared" si="4"/>
        <v>137</v>
      </c>
      <c r="E44" s="20">
        <f t="shared" si="4"/>
        <v>8228</v>
      </c>
      <c r="F44" s="20">
        <f t="shared" si="4"/>
        <v>1087</v>
      </c>
      <c r="G44" s="20">
        <f t="shared" si="4"/>
        <v>121</v>
      </c>
      <c r="H44" s="71"/>
      <c r="I44" s="72"/>
      <c r="J44" s="4"/>
    </row>
    <row r="45" spans="1:10" ht="30" customHeight="1" x14ac:dyDescent="0.25">
      <c r="A45" s="36" t="s">
        <v>18</v>
      </c>
      <c r="B45" s="37"/>
      <c r="C45" s="67"/>
      <c r="D45" s="20">
        <f t="shared" si="4"/>
        <v>8</v>
      </c>
      <c r="E45" s="20">
        <f t="shared" si="4"/>
        <v>11266</v>
      </c>
      <c r="F45" s="20">
        <f t="shared" si="4"/>
        <v>184</v>
      </c>
      <c r="G45" s="20">
        <f t="shared" si="4"/>
        <v>35</v>
      </c>
      <c r="H45" s="71"/>
      <c r="I45" s="72"/>
      <c r="J45" s="4"/>
    </row>
    <row r="46" spans="1:10" ht="30" customHeight="1" x14ac:dyDescent="0.25">
      <c r="A46" s="101" t="s">
        <v>22</v>
      </c>
      <c r="B46" s="102"/>
      <c r="C46" s="68"/>
      <c r="D46" s="20">
        <f>SUM(D43:D45)</f>
        <v>299</v>
      </c>
      <c r="E46" s="20">
        <f>SUM(E43:E45)</f>
        <v>676817</v>
      </c>
      <c r="F46" s="20">
        <f>SUM(F43:F45)</f>
        <v>35210</v>
      </c>
      <c r="G46" s="20">
        <f>SUM(G43:G45)</f>
        <v>780</v>
      </c>
      <c r="H46" s="74"/>
      <c r="I46" s="105"/>
      <c r="J46" s="4"/>
    </row>
    <row r="47" spans="1:10" ht="15" customHeight="1" x14ac:dyDescent="0.25">
      <c r="A47" s="32" t="s">
        <v>15</v>
      </c>
      <c r="B47" s="33"/>
      <c r="C47" s="34" t="s">
        <v>31</v>
      </c>
      <c r="D47" s="24">
        <v>50</v>
      </c>
      <c r="E47" s="25">
        <v>522510</v>
      </c>
      <c r="F47" s="31">
        <v>7329</v>
      </c>
      <c r="G47" s="25">
        <f>(H47-H40)</f>
        <v>319</v>
      </c>
      <c r="H47" s="64">
        <v>9305</v>
      </c>
      <c r="I47" s="65"/>
      <c r="J47" s="4"/>
    </row>
    <row r="48" spans="1:10" ht="15" customHeight="1" x14ac:dyDescent="0.25">
      <c r="A48" s="32" t="s">
        <v>17</v>
      </c>
      <c r="B48" s="33"/>
      <c r="C48" s="35"/>
      <c r="D48" s="24">
        <v>58</v>
      </c>
      <c r="E48" s="25">
        <v>45960</v>
      </c>
      <c r="F48" s="25">
        <v>2434</v>
      </c>
      <c r="G48" s="25">
        <f>(H48-H41)</f>
        <v>18</v>
      </c>
      <c r="H48" s="64">
        <v>1762</v>
      </c>
      <c r="I48" s="65"/>
      <c r="J48" s="4"/>
    </row>
    <row r="49" spans="1:10" ht="15" customHeight="1" x14ac:dyDescent="0.25">
      <c r="A49" s="32" t="s">
        <v>18</v>
      </c>
      <c r="B49" s="33"/>
      <c r="C49" s="35"/>
      <c r="D49" s="24">
        <v>1</v>
      </c>
      <c r="E49" s="25">
        <v>4254</v>
      </c>
      <c r="F49" s="25">
        <v>198</v>
      </c>
      <c r="G49" s="25">
        <f>(H49-H42)</f>
        <v>12</v>
      </c>
      <c r="H49" s="64">
        <v>158</v>
      </c>
      <c r="I49" s="65"/>
      <c r="J49" s="4"/>
    </row>
    <row r="50" spans="1:10" ht="15" customHeight="1" x14ac:dyDescent="0.25">
      <c r="A50" s="32" t="s">
        <v>15</v>
      </c>
      <c r="B50" s="33"/>
      <c r="C50" s="34" t="s">
        <v>32</v>
      </c>
      <c r="D50" s="24">
        <v>50</v>
      </c>
      <c r="E50" s="31">
        <v>363526</v>
      </c>
      <c r="F50" s="31">
        <v>12936</v>
      </c>
      <c r="G50" s="25">
        <f t="shared" ref="G50:G55" si="5">(H50-H47)</f>
        <v>697</v>
      </c>
      <c r="H50" s="76">
        <v>10002</v>
      </c>
      <c r="I50" s="65"/>
      <c r="J50" s="4"/>
    </row>
    <row r="51" spans="1:10" ht="15" customHeight="1" x14ac:dyDescent="0.25">
      <c r="A51" s="32" t="s">
        <v>17</v>
      </c>
      <c r="B51" s="33"/>
      <c r="C51" s="35"/>
      <c r="D51" s="24">
        <v>22</v>
      </c>
      <c r="E51" s="25">
        <v>24047</v>
      </c>
      <c r="F51" s="25">
        <v>440</v>
      </c>
      <c r="G51" s="25">
        <f t="shared" si="5"/>
        <v>6</v>
      </c>
      <c r="H51" s="64">
        <v>1768</v>
      </c>
      <c r="I51" s="65"/>
      <c r="J51" s="4"/>
    </row>
    <row r="52" spans="1:10" ht="15" customHeight="1" x14ac:dyDescent="0.25">
      <c r="A52" s="32" t="s">
        <v>18</v>
      </c>
      <c r="B52" s="33"/>
      <c r="C52" s="35"/>
      <c r="D52" s="24">
        <v>4</v>
      </c>
      <c r="E52" s="25">
        <v>3099</v>
      </c>
      <c r="F52" s="25">
        <v>283</v>
      </c>
      <c r="G52" s="25">
        <f t="shared" si="5"/>
        <v>16</v>
      </c>
      <c r="H52" s="64">
        <v>174</v>
      </c>
      <c r="I52" s="65"/>
      <c r="J52" s="4"/>
    </row>
    <row r="53" spans="1:10" ht="15" customHeight="1" x14ac:dyDescent="0.25">
      <c r="A53" s="32" t="s">
        <v>15</v>
      </c>
      <c r="B53" s="33"/>
      <c r="C53" s="34" t="s">
        <v>33</v>
      </c>
      <c r="D53" s="24">
        <v>50</v>
      </c>
      <c r="E53" s="25">
        <v>528511</v>
      </c>
      <c r="F53" s="25">
        <v>52501</v>
      </c>
      <c r="G53" s="25">
        <f t="shared" si="5"/>
        <v>355</v>
      </c>
      <c r="H53" s="64">
        <v>10357</v>
      </c>
      <c r="I53" s="65"/>
      <c r="J53" s="4"/>
    </row>
    <row r="54" spans="1:10" ht="15" customHeight="1" x14ac:dyDescent="0.25">
      <c r="A54" s="32" t="s">
        <v>17</v>
      </c>
      <c r="B54" s="33"/>
      <c r="C54" s="35"/>
      <c r="D54" s="24">
        <v>59</v>
      </c>
      <c r="E54" s="25">
        <v>93631</v>
      </c>
      <c r="F54" s="25">
        <v>428</v>
      </c>
      <c r="G54" s="25">
        <f t="shared" si="5"/>
        <v>7</v>
      </c>
      <c r="H54" s="64">
        <v>1775</v>
      </c>
      <c r="I54" s="65"/>
      <c r="J54" s="4"/>
    </row>
    <row r="55" spans="1:10" ht="15" customHeight="1" x14ac:dyDescent="0.25">
      <c r="A55" s="32" t="s">
        <v>18</v>
      </c>
      <c r="B55" s="33"/>
      <c r="C55" s="35"/>
      <c r="D55" s="24">
        <v>2</v>
      </c>
      <c r="E55" s="25">
        <v>3694</v>
      </c>
      <c r="F55" s="25">
        <v>681</v>
      </c>
      <c r="G55" s="25">
        <f t="shared" si="5"/>
        <v>-3</v>
      </c>
      <c r="H55" s="64">
        <v>171</v>
      </c>
      <c r="I55" s="65"/>
      <c r="J55" s="4"/>
    </row>
    <row r="56" spans="1:10" ht="30" customHeight="1" x14ac:dyDescent="0.25">
      <c r="A56" s="36" t="s">
        <v>15</v>
      </c>
      <c r="B56" s="37"/>
      <c r="C56" s="66" t="s">
        <v>34</v>
      </c>
      <c r="D56" s="20">
        <f t="shared" ref="D56:G58" si="6">SUM(D47+D50+D53)</f>
        <v>150</v>
      </c>
      <c r="E56" s="20">
        <f t="shared" si="6"/>
        <v>1414547</v>
      </c>
      <c r="F56" s="20">
        <f t="shared" si="6"/>
        <v>72766</v>
      </c>
      <c r="G56" s="20">
        <f t="shared" si="6"/>
        <v>1371</v>
      </c>
      <c r="H56" s="103">
        <f>SUM(H53:I55)</f>
        <v>12303</v>
      </c>
      <c r="I56" s="104"/>
      <c r="J56" s="4"/>
    </row>
    <row r="57" spans="1:10" ht="30" customHeight="1" x14ac:dyDescent="0.25">
      <c r="A57" s="36" t="s">
        <v>17</v>
      </c>
      <c r="B57" s="37"/>
      <c r="C57" s="67"/>
      <c r="D57" s="20">
        <f t="shared" si="6"/>
        <v>139</v>
      </c>
      <c r="E57" s="20">
        <f t="shared" si="6"/>
        <v>163638</v>
      </c>
      <c r="F57" s="20">
        <f t="shared" si="6"/>
        <v>3302</v>
      </c>
      <c r="G57" s="20">
        <f t="shared" si="6"/>
        <v>31</v>
      </c>
      <c r="H57" s="71"/>
      <c r="I57" s="72"/>
      <c r="J57" s="4"/>
    </row>
    <row r="58" spans="1:10" ht="30" customHeight="1" x14ac:dyDescent="0.25">
      <c r="A58" s="36" t="s">
        <v>18</v>
      </c>
      <c r="B58" s="37"/>
      <c r="C58" s="67"/>
      <c r="D58" s="20">
        <f t="shared" si="6"/>
        <v>7</v>
      </c>
      <c r="E58" s="20">
        <f t="shared" si="6"/>
        <v>11047</v>
      </c>
      <c r="F58" s="20">
        <f t="shared" si="6"/>
        <v>1162</v>
      </c>
      <c r="G58" s="20">
        <f>SUM(G49+G52+G55)</f>
        <v>25</v>
      </c>
      <c r="H58" s="71"/>
      <c r="I58" s="72"/>
      <c r="J58" s="4"/>
    </row>
    <row r="59" spans="1:10" ht="30" customHeight="1" x14ac:dyDescent="0.25">
      <c r="A59" s="101" t="s">
        <v>22</v>
      </c>
      <c r="B59" s="102"/>
      <c r="C59" s="68"/>
      <c r="D59" s="20">
        <f>SUM(D56:D58)</f>
        <v>296</v>
      </c>
      <c r="E59" s="20">
        <f>SUM(E56:E58)</f>
        <v>1589232</v>
      </c>
      <c r="F59" s="20">
        <f>SUM(F56:F58)</f>
        <v>77230</v>
      </c>
      <c r="G59" s="20">
        <f>SUM(G56:G58)</f>
        <v>1427</v>
      </c>
      <c r="H59" s="74"/>
      <c r="I59" s="105"/>
      <c r="J59" s="4"/>
    </row>
    <row r="60" spans="1:10" ht="30" customHeight="1" x14ac:dyDescent="0.25">
      <c r="A60" s="99" t="s">
        <v>15</v>
      </c>
      <c r="B60" s="100"/>
      <c r="C60" s="96" t="s">
        <v>35</v>
      </c>
      <c r="D60" s="26">
        <f t="shared" ref="D60:F62" si="7">SUM(D17+D30+D43+D56)</f>
        <v>557</v>
      </c>
      <c r="E60" s="26">
        <f t="shared" si="7"/>
        <v>2564276</v>
      </c>
      <c r="F60" s="26">
        <f t="shared" si="7"/>
        <v>141380</v>
      </c>
      <c r="G60" s="26">
        <f>SUM(G17+G30+G43+G56)</f>
        <v>3398</v>
      </c>
      <c r="H60" s="83">
        <f>H56</f>
        <v>12303</v>
      </c>
      <c r="I60" s="84"/>
      <c r="J60" s="21"/>
    </row>
    <row r="61" spans="1:10" ht="30" customHeight="1" x14ac:dyDescent="0.25">
      <c r="A61" s="99" t="s">
        <v>17</v>
      </c>
      <c r="B61" s="100"/>
      <c r="C61" s="97"/>
      <c r="D61" s="26">
        <f t="shared" si="7"/>
        <v>394</v>
      </c>
      <c r="E61" s="26">
        <f t="shared" si="7"/>
        <v>221295</v>
      </c>
      <c r="F61" s="26">
        <f t="shared" si="7"/>
        <v>7100</v>
      </c>
      <c r="G61" s="26">
        <f>SUM(G18+G31+G44+G57)</f>
        <v>265</v>
      </c>
      <c r="H61" s="85"/>
      <c r="I61" s="86"/>
      <c r="J61" s="21"/>
    </row>
    <row r="62" spans="1:10" ht="30" customHeight="1" x14ac:dyDescent="0.25">
      <c r="A62" s="99" t="s">
        <v>18</v>
      </c>
      <c r="B62" s="100"/>
      <c r="C62" s="97"/>
      <c r="D62" s="26">
        <f t="shared" si="7"/>
        <v>19</v>
      </c>
      <c r="E62" s="26">
        <f t="shared" si="7"/>
        <v>30222</v>
      </c>
      <c r="F62" s="26">
        <f t="shared" si="7"/>
        <v>1395</v>
      </c>
      <c r="G62" s="26">
        <f>SUM(G19+G32+G45+G58)</f>
        <v>72</v>
      </c>
      <c r="H62" s="85"/>
      <c r="I62" s="86"/>
      <c r="J62" s="21"/>
    </row>
    <row r="63" spans="1:10" ht="30" customHeight="1" x14ac:dyDescent="0.25">
      <c r="A63" s="94" t="s">
        <v>22</v>
      </c>
      <c r="B63" s="95"/>
      <c r="C63" s="98"/>
      <c r="D63" s="26">
        <f>SUM(D60+D61+D62)</f>
        <v>970</v>
      </c>
      <c r="E63" s="26">
        <f>SUM(E60+E61+E62)</f>
        <v>2815793</v>
      </c>
      <c r="F63" s="26">
        <f>SUM(F60+F61+F62)</f>
        <v>149875</v>
      </c>
      <c r="G63" s="26">
        <f>SUM(G60:G62)</f>
        <v>3735</v>
      </c>
      <c r="H63" s="87"/>
      <c r="I63" s="88"/>
      <c r="J63" s="21"/>
    </row>
    <row r="64" spans="1:10" ht="18" customHeight="1" x14ac:dyDescent="0.25">
      <c r="A64" s="89" t="s">
        <v>36</v>
      </c>
      <c r="B64" s="90"/>
      <c r="C64" s="90"/>
      <c r="D64" s="91" t="s">
        <v>37</v>
      </c>
      <c r="E64" s="92"/>
      <c r="F64" s="92"/>
      <c r="G64" s="27">
        <v>5000</v>
      </c>
      <c r="H64" s="93">
        <f>G65/G64</f>
        <v>0.747</v>
      </c>
      <c r="I64" s="93"/>
      <c r="J64" s="4"/>
    </row>
    <row r="65" spans="1:10" ht="18" customHeight="1" x14ac:dyDescent="0.25">
      <c r="A65" s="90"/>
      <c r="B65" s="90"/>
      <c r="C65" s="90"/>
      <c r="D65" s="91" t="s">
        <v>38</v>
      </c>
      <c r="E65" s="92"/>
      <c r="F65" s="92"/>
      <c r="G65" s="27">
        <f>SUM(G20+G33+G46+G59)</f>
        <v>3735</v>
      </c>
      <c r="H65" s="93"/>
      <c r="I65" s="93"/>
      <c r="J65" s="4"/>
    </row>
    <row r="66" spans="1:10" ht="18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"/>
    </row>
    <row r="67" spans="1:10" ht="15" customHeight="1" x14ac:dyDescent="0.25">
      <c r="A67" s="80"/>
      <c r="B67" s="80"/>
      <c r="C67" s="79" t="s">
        <v>39</v>
      </c>
      <c r="D67" s="80"/>
      <c r="E67" s="79" t="s">
        <v>40</v>
      </c>
      <c r="F67" s="80"/>
      <c r="G67" s="79" t="s">
        <v>41</v>
      </c>
      <c r="H67" s="80"/>
      <c r="I67" s="80"/>
      <c r="J67" s="4"/>
    </row>
    <row r="68" spans="1:10" ht="13.7" customHeight="1" x14ac:dyDescent="0.25">
      <c r="A68" s="80"/>
      <c r="B68" s="80"/>
      <c r="C68" s="81" t="s">
        <v>42</v>
      </c>
      <c r="D68" s="82"/>
      <c r="E68" s="81" t="s">
        <v>43</v>
      </c>
      <c r="F68" s="82"/>
      <c r="G68" s="81" t="s">
        <v>44</v>
      </c>
      <c r="H68" s="82"/>
      <c r="I68" s="82"/>
      <c r="J68" s="4"/>
    </row>
    <row r="69" spans="1:10" ht="15" customHeight="1" x14ac:dyDescent="0.25">
      <c r="A69" s="80"/>
      <c r="B69" s="80"/>
      <c r="C69" s="77" t="s">
        <v>45</v>
      </c>
      <c r="D69" s="78"/>
      <c r="E69" s="78"/>
      <c r="F69" s="78"/>
      <c r="G69" s="78"/>
      <c r="H69" s="78"/>
      <c r="I69" s="78"/>
      <c r="J69" s="4"/>
    </row>
  </sheetData>
  <mergeCells count="134">
    <mergeCell ref="A59:B59"/>
    <mergeCell ref="C56:C59"/>
    <mergeCell ref="H56:I59"/>
    <mergeCell ref="A20:B20"/>
    <mergeCell ref="C30:C33"/>
    <mergeCell ref="H30:I33"/>
    <mergeCell ref="A33:B33"/>
    <mergeCell ref="A46:B46"/>
    <mergeCell ref="H43:I46"/>
    <mergeCell ref="C43:C46"/>
    <mergeCell ref="H23:I23"/>
    <mergeCell ref="H35:I35"/>
    <mergeCell ref="H36:I36"/>
    <mergeCell ref="H37:I37"/>
    <mergeCell ref="H38:I38"/>
    <mergeCell ref="H39:I39"/>
    <mergeCell ref="H29:I29"/>
    <mergeCell ref="H34:I34"/>
    <mergeCell ref="A29:B29"/>
    <mergeCell ref="H54:I54"/>
    <mergeCell ref="H55:I55"/>
    <mergeCell ref="H47:I47"/>
    <mergeCell ref="H48:I48"/>
    <mergeCell ref="H49:I49"/>
    <mergeCell ref="C69:I69"/>
    <mergeCell ref="C67:D67"/>
    <mergeCell ref="C68:D68"/>
    <mergeCell ref="E67:F67"/>
    <mergeCell ref="E68:F68"/>
    <mergeCell ref="G67:I67"/>
    <mergeCell ref="G68:I68"/>
    <mergeCell ref="H60:I63"/>
    <mergeCell ref="A67:B69"/>
    <mergeCell ref="A64:C65"/>
    <mergeCell ref="D64:F64"/>
    <mergeCell ref="D65:F65"/>
    <mergeCell ref="H64:I65"/>
    <mergeCell ref="A63:B63"/>
    <mergeCell ref="C60:C63"/>
    <mergeCell ref="A60:B60"/>
    <mergeCell ref="A61:B61"/>
    <mergeCell ref="A62:B62"/>
    <mergeCell ref="H50:I50"/>
    <mergeCell ref="H40:I40"/>
    <mergeCell ref="H41:I41"/>
    <mergeCell ref="H42:I42"/>
    <mergeCell ref="H14:I14"/>
    <mergeCell ref="H15:I15"/>
    <mergeCell ref="H16:I16"/>
    <mergeCell ref="A54:B54"/>
    <mergeCell ref="A55:B55"/>
    <mergeCell ref="A50:B50"/>
    <mergeCell ref="A51:B51"/>
    <mergeCell ref="A52:B52"/>
    <mergeCell ref="C40:C42"/>
    <mergeCell ref="C47:C49"/>
    <mergeCell ref="A53:B53"/>
    <mergeCell ref="A30:B30"/>
    <mergeCell ref="A31:B31"/>
    <mergeCell ref="A43:B43"/>
    <mergeCell ref="A44:B44"/>
    <mergeCell ref="A45:B45"/>
    <mergeCell ref="A32:B32"/>
    <mergeCell ref="C27:C29"/>
    <mergeCell ref="C21:C23"/>
    <mergeCell ref="A47:B47"/>
    <mergeCell ref="A56:B56"/>
    <mergeCell ref="A57:B57"/>
    <mergeCell ref="A58:B58"/>
    <mergeCell ref="A49:B49"/>
    <mergeCell ref="H24:I24"/>
    <mergeCell ref="H51:I51"/>
    <mergeCell ref="H52:I52"/>
    <mergeCell ref="H53:I53"/>
    <mergeCell ref="C17:C20"/>
    <mergeCell ref="H17:I20"/>
    <mergeCell ref="H25:I25"/>
    <mergeCell ref="H26:I26"/>
    <mergeCell ref="H27:I27"/>
    <mergeCell ref="H28:I28"/>
    <mergeCell ref="H21:I21"/>
    <mergeCell ref="H22:I22"/>
    <mergeCell ref="C34:C36"/>
    <mergeCell ref="C53:C55"/>
    <mergeCell ref="C50:C52"/>
    <mergeCell ref="A22:B22"/>
    <mergeCell ref="A23:B23"/>
    <mergeCell ref="A24:B24"/>
    <mergeCell ref="A25:B25"/>
    <mergeCell ref="A26:B26"/>
    <mergeCell ref="A1:B3"/>
    <mergeCell ref="A7:B7"/>
    <mergeCell ref="A8:B8"/>
    <mergeCell ref="A9:B9"/>
    <mergeCell ref="A10:B10"/>
    <mergeCell ref="A11:B11"/>
    <mergeCell ref="A12:B12"/>
    <mergeCell ref="A13:B13"/>
    <mergeCell ref="C11:C13"/>
    <mergeCell ref="A6:I6"/>
    <mergeCell ref="H7:I7"/>
    <mergeCell ref="H8:I8"/>
    <mergeCell ref="H9:I9"/>
    <mergeCell ref="H10:I10"/>
    <mergeCell ref="H11:I11"/>
    <mergeCell ref="H12:I12"/>
    <mergeCell ref="H13:I13"/>
    <mergeCell ref="C1:G1"/>
    <mergeCell ref="C2:G3"/>
    <mergeCell ref="A5:I5"/>
    <mergeCell ref="A4:I4"/>
    <mergeCell ref="A48:B48"/>
    <mergeCell ref="A34:B34"/>
    <mergeCell ref="A35:B35"/>
    <mergeCell ref="A36:B36"/>
    <mergeCell ref="A37:B37"/>
    <mergeCell ref="A27:B27"/>
    <mergeCell ref="A28:B28"/>
    <mergeCell ref="C8:C10"/>
    <mergeCell ref="A14:B14"/>
    <mergeCell ref="A15:B15"/>
    <mergeCell ref="C37:C39"/>
    <mergeCell ref="A38:B38"/>
    <mergeCell ref="A39:B39"/>
    <mergeCell ref="A40:B40"/>
    <mergeCell ref="A41:B41"/>
    <mergeCell ref="A42:B42"/>
    <mergeCell ref="A16:B16"/>
    <mergeCell ref="A17:B17"/>
    <mergeCell ref="A18:B18"/>
    <mergeCell ref="A19:B19"/>
    <mergeCell ref="A21:B21"/>
    <mergeCell ref="C14:C16"/>
    <mergeCell ref="C24:C26"/>
  </mergeCells>
  <pageMargins left="0.31496099999999999" right="0.31496099999999999" top="0.35433100000000001" bottom="0.35433100000000001" header="0.31496099999999999" footer="0.31496099999999999"/>
  <pageSetup scale="70"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sqref="A1:B3"/>
    </sheetView>
  </sheetViews>
  <sheetFormatPr baseColWidth="10" defaultColWidth="10.85546875" defaultRowHeight="15" customHeight="1" x14ac:dyDescent="0.25"/>
  <cols>
    <col min="1" max="12" width="10.85546875" style="1" customWidth="1"/>
    <col min="13" max="16384" width="10.85546875" style="1"/>
  </cols>
  <sheetData>
    <row r="1" spans="1:11" ht="15" customHeight="1" x14ac:dyDescent="0.25">
      <c r="A1" s="121"/>
      <c r="B1" s="121"/>
      <c r="C1" s="101" t="s">
        <v>0</v>
      </c>
      <c r="D1" s="117"/>
      <c r="E1" s="117"/>
      <c r="F1" s="117"/>
      <c r="G1" s="117"/>
      <c r="H1" s="117"/>
      <c r="I1" s="102"/>
      <c r="J1" s="2" t="s">
        <v>1</v>
      </c>
      <c r="K1" s="29" t="s">
        <v>46</v>
      </c>
    </row>
    <row r="2" spans="1:11" ht="13.7" customHeight="1" x14ac:dyDescent="0.25">
      <c r="A2" s="121"/>
      <c r="B2" s="121"/>
      <c r="C2" s="81" t="s">
        <v>47</v>
      </c>
      <c r="D2" s="82"/>
      <c r="E2" s="82"/>
      <c r="F2" s="82"/>
      <c r="G2" s="82"/>
      <c r="H2" s="82"/>
      <c r="I2" s="82"/>
      <c r="J2" s="2" t="s">
        <v>4</v>
      </c>
      <c r="K2" s="29" t="s">
        <v>5</v>
      </c>
    </row>
    <row r="3" spans="1:11" ht="15" customHeight="1" x14ac:dyDescent="0.25">
      <c r="A3" s="121"/>
      <c r="B3" s="121"/>
      <c r="C3" s="82"/>
      <c r="D3" s="82"/>
      <c r="E3" s="82"/>
      <c r="F3" s="82"/>
      <c r="G3" s="82"/>
      <c r="H3" s="82"/>
      <c r="I3" s="82"/>
      <c r="J3" s="2" t="s">
        <v>6</v>
      </c>
      <c r="K3" s="29" t="s">
        <v>7</v>
      </c>
    </row>
    <row r="4" spans="1:11" ht="15" customHeight="1" x14ac:dyDescent="0.2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5" customHeight="1" x14ac:dyDescent="0.25">
      <c r="A5" s="123" t="s">
        <v>48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ht="15" customHeight="1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1" ht="30" customHeight="1" x14ac:dyDescent="0.25">
      <c r="A7" s="114" t="s">
        <v>49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</row>
    <row r="8" spans="1:11" ht="15" customHeight="1" x14ac:dyDescent="0.2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</row>
    <row r="9" spans="1:11" ht="15" customHeight="1" x14ac:dyDescent="0.25">
      <c r="A9" s="126" t="s">
        <v>50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1" ht="15" customHeight="1" x14ac:dyDescent="0.25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1" ht="15" customHeight="1" x14ac:dyDescent="0.25">
      <c r="A11" s="129" t="s">
        <v>51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</row>
    <row r="12" spans="1:11" ht="15" customHeight="1" x14ac:dyDescent="0.25">
      <c r="A12" s="114" t="s">
        <v>52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</row>
    <row r="13" spans="1:11" ht="30" customHeight="1" x14ac:dyDescent="0.25">
      <c r="A13" s="114" t="s">
        <v>53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</row>
    <row r="14" spans="1:11" ht="30" customHeight="1" x14ac:dyDescent="0.25">
      <c r="A14" s="114" t="s">
        <v>54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</row>
    <row r="15" spans="1:11" ht="30" customHeight="1" x14ac:dyDescent="0.25">
      <c r="A15" s="114" t="s">
        <v>55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</row>
    <row r="16" spans="1:11" ht="13.7" customHeight="1" x14ac:dyDescent="0.25">
      <c r="A16" s="114" t="s">
        <v>56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</row>
    <row r="17" spans="1:11" ht="15" customHeight="1" x14ac:dyDescent="0.2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</row>
    <row r="18" spans="1:11" ht="15" customHeight="1" x14ac:dyDescent="0.25">
      <c r="A18" s="101" t="s">
        <v>57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8"/>
    </row>
    <row r="19" spans="1:11" ht="15" customHeight="1" x14ac:dyDescent="0.25">
      <c r="A19" s="119" t="s">
        <v>58</v>
      </c>
      <c r="B19" s="120"/>
      <c r="C19" s="120"/>
      <c r="D19" s="119" t="s">
        <v>59</v>
      </c>
      <c r="E19" s="120"/>
      <c r="F19" s="120"/>
      <c r="G19" s="120"/>
      <c r="H19" s="120"/>
      <c r="I19" s="119" t="s">
        <v>60</v>
      </c>
      <c r="J19" s="120"/>
      <c r="K19" s="120"/>
    </row>
    <row r="20" spans="1:11" ht="90" customHeight="1" x14ac:dyDescent="0.25">
      <c r="A20" s="109" t="s">
        <v>5</v>
      </c>
      <c r="B20" s="109"/>
      <c r="C20" s="109"/>
      <c r="D20" s="111" t="s">
        <v>61</v>
      </c>
      <c r="E20" s="112"/>
      <c r="F20" s="112"/>
      <c r="G20" s="112"/>
      <c r="H20" s="112"/>
      <c r="I20" s="113">
        <v>45118</v>
      </c>
      <c r="J20" s="113"/>
      <c r="K20" s="113"/>
    </row>
    <row r="21" spans="1:11" ht="30" customHeight="1" x14ac:dyDescent="0.25">
      <c r="A21" s="79" t="s">
        <v>39</v>
      </c>
      <c r="B21" s="80"/>
      <c r="C21" s="80"/>
      <c r="D21" s="79" t="s">
        <v>40</v>
      </c>
      <c r="E21" s="80"/>
      <c r="F21" s="80"/>
      <c r="G21" s="80"/>
      <c r="H21" s="80"/>
      <c r="I21" s="79" t="s">
        <v>41</v>
      </c>
      <c r="J21" s="80"/>
      <c r="K21" s="80"/>
    </row>
    <row r="22" spans="1:11" ht="15" customHeight="1" x14ac:dyDescent="0.25">
      <c r="A22" s="109" t="s">
        <v>42</v>
      </c>
      <c r="B22" s="110"/>
      <c r="C22" s="110"/>
      <c r="D22" s="109" t="s">
        <v>43</v>
      </c>
      <c r="E22" s="110"/>
      <c r="F22" s="110"/>
      <c r="G22" s="110"/>
      <c r="H22" s="110"/>
      <c r="I22" s="109" t="s">
        <v>44</v>
      </c>
      <c r="J22" s="110"/>
      <c r="K22" s="110"/>
    </row>
  </sheetData>
  <mergeCells count="30">
    <mergeCell ref="A14:K14"/>
    <mergeCell ref="A1:B3"/>
    <mergeCell ref="C1:I1"/>
    <mergeCell ref="C2:I3"/>
    <mergeCell ref="A4:K4"/>
    <mergeCell ref="A5:K5"/>
    <mergeCell ref="A6:K6"/>
    <mergeCell ref="A7:K7"/>
    <mergeCell ref="A8:K8"/>
    <mergeCell ref="A9:K9"/>
    <mergeCell ref="A12:K12"/>
    <mergeCell ref="A13:K13"/>
    <mergeCell ref="A10:K10"/>
    <mergeCell ref="A11:K11"/>
    <mergeCell ref="A20:C20"/>
    <mergeCell ref="D20:H20"/>
    <mergeCell ref="I20:K20"/>
    <mergeCell ref="A15:K15"/>
    <mergeCell ref="A16:K16"/>
    <mergeCell ref="A17:K17"/>
    <mergeCell ref="A18:K18"/>
    <mergeCell ref="A19:C19"/>
    <mergeCell ref="D19:H19"/>
    <mergeCell ref="I19:K19"/>
    <mergeCell ref="A21:C21"/>
    <mergeCell ref="D21:H21"/>
    <mergeCell ref="I21:K21"/>
    <mergeCell ref="A22:C22"/>
    <mergeCell ref="D22:H22"/>
    <mergeCell ref="I22:K22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DE-F-20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comunicaciones</dc:creator>
  <cp:lastModifiedBy>Claudia Nancy Marcela Chacon Urquijo</cp:lastModifiedBy>
  <dcterms:created xsi:type="dcterms:W3CDTF">2023-12-27T21:02:30Z</dcterms:created>
  <dcterms:modified xsi:type="dcterms:W3CDTF">2026-01-19T22:24:05Z</dcterms:modified>
</cp:coreProperties>
</file>